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<sst xmlns="http://schemas.openxmlformats.org/spreadsheetml/2006/main" count="34" uniqueCount="19">
  <si>
    <t xml:space="preserve">PCR Zuverlässigkeits Berechnung</t>
  </si>
  <si>
    <t xml:space="preserve">Serie 1</t>
  </si>
  <si>
    <t xml:space="preserve">Getestete Personen</t>
  </si>
  <si>
    <t xml:space="preserve">Durchseuchung</t>
  </si>
  <si>
    <t xml:space="preserve">Testergebnis</t>
  </si>
  <si>
    <t xml:space="preserve">Reales Verhältnis nach Durchseuchung</t>
  </si>
  <si>
    <t xml:space="preserve">Positiv</t>
  </si>
  <si>
    <t xml:space="preserve">Negativ</t>
  </si>
  <si>
    <t xml:space="preserve">Testspezifikation</t>
  </si>
  <si>
    <t xml:space="preserve">Anzahl Personen Positiv</t>
  </si>
  <si>
    <t xml:space="preserve">Sensitivität</t>
  </si>
  <si>
    <t xml:space="preserve">Anzahl Personen Negativ</t>
  </si>
  <si>
    <t xml:space="preserve">Spezifität</t>
  </si>
  <si>
    <t xml:space="preserve">Summen Testergebnisse</t>
  </si>
  <si>
    <t xml:space="preserve">Zuverlässigkeit</t>
  </si>
  <si>
    <t xml:space="preserve">PPV</t>
  </si>
  <si>
    <t xml:space="preserve">NPV</t>
  </si>
  <si>
    <t xml:space="preserve">Serie 2</t>
  </si>
  <si>
    <r>
      <rPr>
        <b val="true"/>
        <sz val="14"/>
        <color rgb="FF000000"/>
        <rFont val="Calibri"/>
        <family val="2"/>
        <charset val="1"/>
      </rPr>
      <t xml:space="preserve">R</t>
    </r>
    <r>
      <rPr>
        <b val="true"/>
        <vertAlign val="subscript"/>
        <sz val="14"/>
        <color rgb="FF000000"/>
        <rFont val="Calibri"/>
        <family val="2"/>
        <charset val="1"/>
      </rPr>
      <t xml:space="preserve">0</t>
    </r>
    <r>
      <rPr>
        <b val="true"/>
        <sz val="14"/>
        <color rgb="FF000000"/>
        <rFont val="Calibri"/>
        <family val="2"/>
        <charset val="1"/>
      </rPr>
      <t xml:space="preserve">=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</si>
</sst>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\ %"/>
    <numFmt numFmtId="167" formatCode="0"/>
    <numFmt numFmtId="168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E2F0D9"/>
      <name val="Calibri"/>
      <family val="2"/>
      <charset val="1"/>
    </font>
    <font>
      <b val="true"/>
      <sz val="11"/>
      <color rgb="FF3F3F3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vertAlign val="subscript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E2F0D9"/>
      </patternFill>
    </fill>
    <fill>
      <patternFill patternType="solid">
        <fgColor rgb="FFFFC7CE"/>
        <bgColor rgb="FFFBE5D6"/>
      </patternFill>
    </fill>
    <fill>
      <patternFill patternType="solid">
        <fgColor rgb="FFC6EFCE"/>
        <bgColor rgb="FFE2F0D9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>
        <color rgb="FF3F3F3F"/>
      </right>
      <top style="thin">
        <color rgb="FF3F3F3F"/>
      </top>
      <bottom style="medium"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2" applyFont="true" applyBorder="tru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9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9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8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1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3" fillId="1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alculation" xfId="20"/>
    <cellStyle name="Excel Built-in Bad" xfId="21"/>
    <cellStyle name="Excel Built-in Good" xfId="22"/>
    <cellStyle name="Excel Built-in Output" xfId="23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F0D9"/>
      <rgbColor rgb="FFC6EFCE"/>
      <rgbColor rgb="FFFBE5D6"/>
      <rgbColor rgb="FF99CCFF"/>
      <rgbColor rgb="FFFF99CC"/>
      <rgbColor rgb="FFCC99FF"/>
      <rgbColor rgb="FFFFC7CE"/>
      <rgbColor rgb="FF3366FF"/>
      <rgbColor rgb="FF33CCCC"/>
      <rgbColor rgb="FF99CC00"/>
      <rgbColor rgb="FFFFC000"/>
      <rgbColor rgb="FFFF9900"/>
      <rgbColor rgb="FFFA7D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showFormulas="false" showGridLines="false" showRowColHeaders="true" showZeros="true" rightToLeft="false" tabSelected="true" showOutlineSymbols="true" defaultGridColor="true" view="normal" topLeftCell="A1" colorId="64" zoomScale="180" zoomScaleNormal="180" zoomScalePageLayoutView="100" workbookViewId="0">
      <selection pane="topLeft" activeCell="B17" activeCellId="0" sqref="B17"/>
    </sheetView>
  </sheetViews>
  <sheetFormatPr defaultRowHeight="14.5" zeroHeight="false" outlineLevelRow="0" outlineLevelCol="0"/>
  <cols>
    <col collapsed="false" customWidth="true" hidden="false" outlineLevel="0" max="1" min="1" style="0" width="22.55"/>
    <col collapsed="false" customWidth="true" hidden="false" outlineLevel="0" max="2" min="2" style="0" width="12.45"/>
    <col collapsed="false" customWidth="true" hidden="false" outlineLevel="0" max="3" min="3" style="0" width="11.82"/>
    <col collapsed="false" customWidth="true" hidden="false" outlineLevel="0" max="6" min="4" style="0" width="10.67"/>
    <col collapsed="false" customWidth="true" hidden="false" outlineLevel="0" max="7" min="7" style="0" width="6.18"/>
    <col collapsed="false" customWidth="true" hidden="false" outlineLevel="0" max="8" min="8" style="0" width="3.91"/>
    <col collapsed="false" customWidth="true" hidden="false" outlineLevel="0" max="9" min="9" style="0" width="10.54"/>
    <col collapsed="false" customWidth="true" hidden="false" outlineLevel="0" max="1025" min="10" style="0" width="10.67"/>
  </cols>
  <sheetData>
    <row r="1" customFormat="false" ht="26" hidden="false" customHeight="false" outlineLevel="0" collapsed="false">
      <c r="A1" s="1" t="s">
        <v>0</v>
      </c>
      <c r="B1" s="2"/>
      <c r="C1" s="2"/>
      <c r="D1" s="2"/>
      <c r="E1" s="2"/>
      <c r="F1" s="2"/>
    </row>
    <row r="3" customFormat="false" ht="26.5" hidden="false" customHeight="false" outlineLevel="0" collapsed="false">
      <c r="A3" s="3" t="s">
        <v>1</v>
      </c>
      <c r="B3" s="4"/>
      <c r="C3" s="4"/>
      <c r="D3" s="4"/>
      <c r="E3" s="4"/>
      <c r="F3" s="4"/>
    </row>
    <row r="4" customFormat="false" ht="14.5" hidden="false" customHeight="false" outlineLevel="0" collapsed="false">
      <c r="A4" s="5" t="s">
        <v>2</v>
      </c>
      <c r="B4" s="6" t="n">
        <v>500000</v>
      </c>
      <c r="C4" s="7"/>
      <c r="D4" s="7"/>
      <c r="E4" s="7"/>
      <c r="F4" s="8"/>
    </row>
    <row r="5" customFormat="false" ht="14.5" hidden="false" customHeight="false" outlineLevel="0" collapsed="false">
      <c r="A5" s="9" t="s">
        <v>3</v>
      </c>
      <c r="B5" s="10" t="n">
        <v>0.01</v>
      </c>
      <c r="C5" s="11"/>
      <c r="D5" s="11"/>
      <c r="E5" s="11"/>
      <c r="F5" s="12"/>
    </row>
    <row r="6" customFormat="false" ht="14.5" hidden="false" customHeight="false" outlineLevel="0" collapsed="false">
      <c r="A6" s="13"/>
      <c r="B6" s="11"/>
      <c r="C6" s="11"/>
      <c r="D6" s="11"/>
      <c r="E6" s="11"/>
      <c r="F6" s="12"/>
    </row>
    <row r="7" customFormat="false" ht="14.5" hidden="false" customHeight="false" outlineLevel="0" collapsed="false">
      <c r="A7" s="14"/>
      <c r="B7" s="11"/>
      <c r="C7" s="15" t="s">
        <v>4</v>
      </c>
      <c r="D7" s="15"/>
      <c r="E7" s="11"/>
      <c r="F7" s="12"/>
    </row>
    <row r="8" customFormat="false" ht="14.5" hidden="false" customHeight="false" outlineLevel="0" collapsed="false">
      <c r="A8" s="16" t="s">
        <v>5</v>
      </c>
      <c r="B8" s="16"/>
      <c r="C8" s="17" t="s">
        <v>6</v>
      </c>
      <c r="D8" s="17" t="s">
        <v>7</v>
      </c>
      <c r="E8" s="18" t="s">
        <v>8</v>
      </c>
      <c r="F8" s="18"/>
    </row>
    <row r="9" customFormat="false" ht="14.5" hidden="false" customHeight="false" outlineLevel="0" collapsed="false">
      <c r="A9" s="19" t="s">
        <v>9</v>
      </c>
      <c r="B9" s="20" t="n">
        <f aca="false">B4*B5</f>
        <v>5000</v>
      </c>
      <c r="C9" s="21" t="n">
        <f aca="false">B9*F9</f>
        <v>4930</v>
      </c>
      <c r="D9" s="21" t="n">
        <f aca="false">B9-C9</f>
        <v>70</v>
      </c>
      <c r="E9" s="22" t="s">
        <v>10</v>
      </c>
      <c r="F9" s="23" t="n">
        <v>0.986</v>
      </c>
    </row>
    <row r="10" customFormat="false" ht="14.5" hidden="false" customHeight="false" outlineLevel="0" collapsed="false">
      <c r="A10" s="24" t="s">
        <v>11</v>
      </c>
      <c r="B10" s="25" t="n">
        <f aca="false">B4-B9</f>
        <v>495000</v>
      </c>
      <c r="C10" s="21" t="n">
        <f aca="false">B10-D10</f>
        <v>6930</v>
      </c>
      <c r="D10" s="21" t="n">
        <f aca="false">B10*F10</f>
        <v>488070</v>
      </c>
      <c r="E10" s="22" t="s">
        <v>12</v>
      </c>
      <c r="F10" s="23" t="n">
        <v>0.986</v>
      </c>
    </row>
    <row r="11" customFormat="false" ht="14.5" hidden="false" customHeight="false" outlineLevel="0" collapsed="false">
      <c r="A11" s="26" t="s">
        <v>13</v>
      </c>
      <c r="B11" s="27"/>
      <c r="C11" s="28" t="n">
        <f aca="false">C9+C10</f>
        <v>11860</v>
      </c>
      <c r="D11" s="29" t="n">
        <f aca="false">D9+D10</f>
        <v>488140</v>
      </c>
      <c r="E11" s="27"/>
      <c r="F11" s="30"/>
      <c r="G11" s="31"/>
      <c r="H11" s="31"/>
    </row>
    <row r="12" customFormat="false" ht="14.5" hidden="false" customHeight="false" outlineLevel="0" collapsed="false">
      <c r="A12" s="14"/>
      <c r="B12" s="11"/>
      <c r="C12" s="11"/>
      <c r="D12" s="11"/>
      <c r="E12" s="11"/>
      <c r="F12" s="12"/>
      <c r="H12" s="32"/>
    </row>
    <row r="13" customFormat="false" ht="14.5" hidden="false" customHeight="false" outlineLevel="0" collapsed="false">
      <c r="A13" s="33" t="s">
        <v>14</v>
      </c>
      <c r="B13" s="34" t="s">
        <v>15</v>
      </c>
      <c r="C13" s="35" t="n">
        <f aca="false">C9/(C9+C10)</f>
        <v>0.415682967959528</v>
      </c>
      <c r="D13" s="11"/>
      <c r="E13" s="11"/>
      <c r="F13" s="12"/>
      <c r="H13" s="32"/>
    </row>
    <row r="14" customFormat="false" ht="15" hidden="false" customHeight="false" outlineLevel="0" collapsed="false">
      <c r="A14" s="33"/>
      <c r="B14" s="36" t="s">
        <v>16</v>
      </c>
      <c r="C14" s="37"/>
      <c r="D14" s="38" t="n">
        <f aca="false">D10/(D9+D10)</f>
        <v>0.999856598516819</v>
      </c>
      <c r="E14" s="37"/>
      <c r="F14" s="39"/>
      <c r="H14" s="32"/>
    </row>
    <row r="15" customFormat="false" ht="34" hidden="false" customHeight="true" outlineLevel="0" collapsed="false">
      <c r="H15" s="32"/>
    </row>
    <row r="16" customFormat="false" ht="26.5" hidden="false" customHeight="true" outlineLevel="0" collapsed="false">
      <c r="A16" s="3" t="s">
        <v>17</v>
      </c>
      <c r="B16" s="4"/>
      <c r="C16" s="4"/>
      <c r="D16" s="4"/>
      <c r="E16" s="4"/>
      <c r="F16" s="4"/>
      <c r="H16" s="32"/>
    </row>
    <row r="17" customFormat="false" ht="15" hidden="false" customHeight="false" outlineLevel="0" collapsed="false">
      <c r="A17" s="5" t="s">
        <v>2</v>
      </c>
      <c r="B17" s="6" t="n">
        <v>600000</v>
      </c>
      <c r="C17" s="7"/>
      <c r="D17" s="7"/>
      <c r="E17" s="7"/>
      <c r="F17" s="8"/>
      <c r="H17" s="32"/>
    </row>
    <row r="18" customFormat="false" ht="21" hidden="false" customHeight="false" outlineLevel="0" collapsed="false">
      <c r="A18" s="9" t="s">
        <v>3</v>
      </c>
      <c r="B18" s="10" t="n">
        <v>0.01</v>
      </c>
      <c r="C18" s="11"/>
      <c r="D18" s="11"/>
      <c r="E18" s="11"/>
      <c r="F18" s="12"/>
      <c r="H18" s="40" t="s">
        <v>18</v>
      </c>
      <c r="I18" s="41" t="n">
        <f aca="false">C24/C11</f>
        <v>1.55059021922428</v>
      </c>
    </row>
    <row r="19" customFormat="false" ht="14.5" hidden="false" customHeight="false" outlineLevel="0" collapsed="false">
      <c r="A19" s="13"/>
      <c r="B19" s="11"/>
      <c r="C19" s="11"/>
      <c r="D19" s="11"/>
      <c r="E19" s="11"/>
      <c r="F19" s="12"/>
      <c r="H19" s="32"/>
    </row>
    <row r="20" customFormat="false" ht="14.5" hidden="false" customHeight="false" outlineLevel="0" collapsed="false">
      <c r="A20" s="14"/>
      <c r="B20" s="11"/>
      <c r="C20" s="15" t="s">
        <v>4</v>
      </c>
      <c r="D20" s="15"/>
      <c r="E20" s="11"/>
      <c r="F20" s="12"/>
      <c r="H20" s="32"/>
    </row>
    <row r="21" customFormat="false" ht="14.5" hidden="false" customHeight="false" outlineLevel="0" collapsed="false">
      <c r="A21" s="16" t="s">
        <v>5</v>
      </c>
      <c r="B21" s="42"/>
      <c r="C21" s="17" t="s">
        <v>6</v>
      </c>
      <c r="D21" s="17" t="s">
        <v>7</v>
      </c>
      <c r="E21" s="17" t="s">
        <v>8</v>
      </c>
      <c r="F21" s="18"/>
      <c r="H21" s="32"/>
    </row>
    <row r="22" customFormat="false" ht="14.5" hidden="false" customHeight="false" outlineLevel="0" collapsed="false">
      <c r="A22" s="19" t="s">
        <v>9</v>
      </c>
      <c r="B22" s="11" t="n">
        <f aca="false">B17*B18</f>
        <v>6000</v>
      </c>
      <c r="C22" s="21" t="n">
        <f aca="false">B22*F22</f>
        <v>5916</v>
      </c>
      <c r="D22" s="21" t="n">
        <f aca="false">B22-C22</f>
        <v>84</v>
      </c>
      <c r="E22" s="22" t="s">
        <v>10</v>
      </c>
      <c r="F22" s="23" t="n">
        <v>0.986</v>
      </c>
      <c r="H22" s="32"/>
    </row>
    <row r="23" customFormat="false" ht="14.5" hidden="false" customHeight="false" outlineLevel="0" collapsed="false">
      <c r="A23" s="24" t="s">
        <v>11</v>
      </c>
      <c r="B23" s="25" t="n">
        <f aca="false">B17-B22</f>
        <v>594000</v>
      </c>
      <c r="C23" s="21" t="n">
        <f aca="false">B23-D23</f>
        <v>12474</v>
      </c>
      <c r="D23" s="21" t="n">
        <f aca="false">B23*F23</f>
        <v>581526</v>
      </c>
      <c r="E23" s="22" t="s">
        <v>12</v>
      </c>
      <c r="F23" s="23" t="n">
        <v>0.979</v>
      </c>
      <c r="H23" s="32"/>
    </row>
    <row r="24" customFormat="false" ht="14.5" hidden="false" customHeight="false" outlineLevel="0" collapsed="false">
      <c r="A24" s="26" t="s">
        <v>13</v>
      </c>
      <c r="B24" s="27"/>
      <c r="C24" s="28" t="n">
        <f aca="false">C22+C23</f>
        <v>18390</v>
      </c>
      <c r="D24" s="29" t="n">
        <f aca="false">D22+D23</f>
        <v>581610</v>
      </c>
      <c r="E24" s="27"/>
      <c r="F24" s="30"/>
      <c r="G24" s="32"/>
      <c r="H24" s="32"/>
    </row>
    <row r="25" customFormat="false" ht="14.5" hidden="false" customHeight="false" outlineLevel="0" collapsed="false">
      <c r="A25" s="14"/>
      <c r="B25" s="11"/>
      <c r="C25" s="11"/>
      <c r="D25" s="11"/>
      <c r="E25" s="11"/>
      <c r="F25" s="12"/>
    </row>
    <row r="26" customFormat="false" ht="14.5" hidden="false" customHeight="false" outlineLevel="0" collapsed="false">
      <c r="A26" s="33" t="s">
        <v>14</v>
      </c>
      <c r="B26" s="34" t="s">
        <v>15</v>
      </c>
      <c r="C26" s="35" t="n">
        <f aca="false">C22/(C22+C23)</f>
        <v>0.321696574225122</v>
      </c>
      <c r="D26" s="11"/>
      <c r="E26" s="11"/>
      <c r="F26" s="12"/>
    </row>
    <row r="27" customFormat="false" ht="15" hidden="false" customHeight="false" outlineLevel="0" collapsed="false">
      <c r="A27" s="33"/>
      <c r="B27" s="36" t="s">
        <v>16</v>
      </c>
      <c r="C27" s="37"/>
      <c r="D27" s="38" t="n">
        <f aca="false">D23/(D22+D23)</f>
        <v>0.99985557332233</v>
      </c>
      <c r="E27" s="37"/>
      <c r="F27" s="39"/>
    </row>
  </sheetData>
  <sheetProtection algorithmName="SHA-512" hashValue="JoBiqqss1VjY8M17hvuaQz91O/ulrq9xztUst/nU8E90SpENAeJQjkt9KHD5YhiWe19N1nwbmN9Mm2uYwBSM0Q==" saltValue="bVhqUs+UkwwXriaZayGZ9g==" spinCount="100000" sheet="true" objects="true" scenarios="true" selectLockedCells="true"/>
  <mergeCells count="5">
    <mergeCell ref="C7:D7"/>
    <mergeCell ref="A8:B8"/>
    <mergeCell ref="E8:F8"/>
    <mergeCell ref="A13:A14"/>
    <mergeCell ref="A26:A27"/>
  </mergeCells>
  <dataValidations count="1">
    <dataValidation allowBlank="true" operator="between" showDropDown="false" showErrorMessage="true" showInputMessage="true" sqref="A6:A7 A19:A20" type="list">
      <formula1>#ref!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2020-06-08T17:30:55Z</dcterms:created>
  <dc:creator>Samuel Eckert</dc:creator>
  <dc:description/>
  <dc:language>de-DE</dc:language>
  <cp:lastModifiedBy>Samuel Eckert</cp:lastModifiedBy>
  <dcterms:modified xsi:type="dcterms:W3CDTF">2020-06-08T21:45:27Z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